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activeTab="1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27" i="2"/>
  <c r="E22" i="2"/>
  <c r="E19" i="2"/>
  <c r="E11" i="2"/>
  <c r="E35" i="2" l="1"/>
  <c r="E54" i="2" s="1"/>
  <c r="E53" i="2" l="1"/>
  <c r="E58" i="2"/>
  <c r="E60" i="2" s="1"/>
  <c r="E61" i="2" s="1"/>
</calcChain>
</file>

<file path=xl/sharedStrings.xml><?xml version="1.0" encoding="utf-8"?>
<sst xmlns="http://schemas.openxmlformats.org/spreadsheetml/2006/main" count="215" uniqueCount="126">
  <si>
    <t>Materiál</t>
  </si>
  <si>
    <t>- surová voda podzemní + povrchová</t>
  </si>
  <si>
    <t>- pitná voda převzatá+odpadní voda předaná</t>
  </si>
  <si>
    <t>- chemikálie</t>
  </si>
  <si>
    <t>- ostatní materiál</t>
  </si>
  <si>
    <t>Energie</t>
  </si>
  <si>
    <t>- elektrická energie</t>
  </si>
  <si>
    <t>- ostatní energie (plyn, pevná a kapalná)</t>
  </si>
  <si>
    <t>Mzdy</t>
  </si>
  <si>
    <t>- přímé mzdy</t>
  </si>
  <si>
    <t>- ostatní osobní náklady</t>
  </si>
  <si>
    <t>Ostatní přímé náklady</t>
  </si>
  <si>
    <t>- odpisy</t>
  </si>
  <si>
    <t>- opravy infrastrukturního majetku</t>
  </si>
  <si>
    <t>- nájem infrastrukturního majetku</t>
  </si>
  <si>
    <t>- prostředky obnovy infrastr.majetku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</si>
  <si>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</si>
  <si>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</si>
  <si>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</si>
  <si>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</si>
  <si>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</si>
  <si>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</si>
  <si>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</si>
  <si>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</si>
  <si>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</si>
  <si>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infrastruktur.m.podle VÚME</t>
  </si>
  <si>
    <t>Pořizovací cena souvis. provozního hmotn.maj.</t>
  </si>
  <si>
    <t>Počet pracovníků</t>
  </si>
  <si>
    <t>Voda pitná fakturovaná</t>
  </si>
  <si>
    <t>- z toho domácnosti</t>
  </si>
  <si>
    <t>Voda odpadní odváděná fakturovaná</t>
  </si>
  <si>
    <t>Voda srážková fakturovaná</t>
  </si>
  <si>
    <t>Voda odpadní čištěná</t>
  </si>
  <si>
    <t>Pitná nebo odpadní voda převzatá</t>
  </si>
  <si>
    <t>Pitná nebo odpadní voda předaná</t>
  </si>
  <si>
    <t>JEDNOTKOVÉ NÁKLADY</t>
  </si>
  <si>
    <t>Úplné vlastní náklady - ÚVN</t>
  </si>
  <si>
    <t>Kalkulační zisk</t>
  </si>
  <si>
    <t>- podíl z ÚVN (orientační ukazatel)</t>
  </si>
  <si>
    <t>- z ř.13 na rozvoj a obnovu infrastr.majetku</t>
  </si>
  <si>
    <t>Celkem ÚVN + zisk</t>
  </si>
  <si>
    <t>Voda fakturovaná pitná, odpadní+srážková</t>
  </si>
  <si>
    <t>CENA pro vodné, stočné</t>
  </si>
  <si>
    <t>CENA pro vodné, stočné + DPH</t>
  </si>
  <si>
    <t>Prostředky obnovy infrastrukt. majetku za rok</t>
  </si>
  <si>
    <t>Tvorba prostředků od r.2009</t>
  </si>
  <si>
    <t>Čerpání prostředků od r.2009</t>
  </si>
  <si>
    <t>Kč/m3</t>
  </si>
  <si>
    <t>mil.Kč</t>
  </si>
  <si>
    <t>%</t>
  </si>
  <si>
    <t>mil.m3</t>
  </si>
  <si>
    <t>Náklady pro výpočet ceny pro vodné a stočné</t>
  </si>
  <si>
    <t>Nákladové položky</t>
  </si>
  <si>
    <t>Řádek</t>
  </si>
  <si>
    <t>Voda odpadní</t>
  </si>
  <si>
    <t>1</t>
  </si>
  <si>
    <t>2</t>
  </si>
  <si>
    <t>3</t>
  </si>
  <si>
    <t>1.</t>
  </si>
  <si>
    <t>1.1</t>
  </si>
  <si>
    <t>1.2</t>
  </si>
  <si>
    <t>1.3</t>
  </si>
  <si>
    <t>1.4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</si>
  <si>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</si>
  <si>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</si>
  <si>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</si>
  <si>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</si>
  <si>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</si>
  <si>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</si>
  <si>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</si>
  <si>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</si>
  <si>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</si>
  <si>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</si>
  <si>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</si>
  <si>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</si>
  <si>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</si>
  <si>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</si>
  <si>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</si>
  <si>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</si>
  <si>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</si>
  <si>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</si>
  <si>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</si>
  <si>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</si>
  <si>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</si>
  <si>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</si>
  <si>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</si>
  <si>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</si>
  <si>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</si>
  <si>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</si>
  <si>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</si>
  <si>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</si>
  <si>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</si>
  <si>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</si>
  <si>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</si>
  <si>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Tabulka č.2</t>
  </si>
  <si>
    <t>Text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</si>
  <si>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</si>
  <si>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</si>
  <si>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</si>
  <si>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</si>
  <si>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</si>
  <si>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</si>
  <si>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</si>
  <si>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</si>
  <si>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</si>
  <si>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</si>
  <si>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Vypracoval: Ing. Petr Hanák</t>
  </si>
  <si>
    <t xml:space="preserve">Kontroloval: </t>
  </si>
  <si>
    <t xml:space="preserve">Schválil: </t>
  </si>
  <si>
    <t>cenových předpisů pro vodné a stočné</t>
  </si>
  <si>
    <t>Příjemce vodného a stočného: ČOV Velička (IČO 71220925)</t>
  </si>
  <si>
    <t>Jednotné odběratelské porovnání ceny</t>
  </si>
  <si>
    <t>Hroznová Lhota</t>
  </si>
  <si>
    <t>Tabulka č.1</t>
  </si>
  <si>
    <t>Měrná</t>
  </si>
  <si>
    <t>jedn.</t>
  </si>
  <si>
    <t>Kalkulace</t>
  </si>
  <si>
    <t>8</t>
  </si>
  <si>
    <t>osob</t>
  </si>
  <si>
    <t>Čerpání</t>
  </si>
  <si>
    <t xml:space="preserve">E-mail: </t>
  </si>
  <si>
    <t xml:space="preserve">Telefon: </t>
  </si>
  <si>
    <t>Kalkulovaná cena pro  stočné</t>
  </si>
  <si>
    <t>Datum: 05.11.2019</t>
  </si>
  <si>
    <t>Kalkulace stočného na rok 2020 dle</t>
  </si>
  <si>
    <t>Na kalendářní rok: 2020, DPH 15.0 %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</si>
</sst>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0000"/>
    <numFmt numFmtId="165" formatCode="#0.00"/>
    <numFmt numFmtId="166" formatCode="#0.0"/>
  </numFmts>
  <fonts count="7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166" fontId="5" fillId="0" borderId="2" xfId="0" applyNumberFormat="1" applyFont="1" applyBorder="1"/>
    <xf numFmtId="0" fontId="5" fillId="0" borderId="2" xfId="0" applyFont="1" applyBorder="1"/>
    <xf numFmtId="165" fontId="4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3" borderId="2" xfId="0" applyNumberFormat="1" applyFont="1" applyFill="1" applyBorder="1"/>
    <xf numFmtId="0" fontId="6" fillId="0" borderId="7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39"/>
  <sheetViews>
    <sheetView topLeftCell="A25" workbookViewId="0">
      <selection activeCell="B41" sqref="B41:B53"/>
    </sheetView>
  </sheetViews>
  <sheetFormatPr defaultRowHeight="15" x14ac:dyDescent="0.25"/>
  <cols>
    <col min="2" max="2" width="37" customWidth="1"/>
  </cols>
  <sheetData>
    <row r="4" spans="2:2" x14ac:dyDescent="0.25">
      <c r="B4" s="1" t="s">
        <v>0</v>
      </c>
    </row>
    <row r="5" spans="2:2" x14ac:dyDescent="0.25">
      <c r="B5" s="2" t="s">
        <v>1</v>
      </c>
    </row>
    <row r="6" spans="2:2" x14ac:dyDescent="0.25">
      <c r="B6" s="2" t="s">
        <v>2</v>
      </c>
    </row>
    <row r="7" spans="2:2" x14ac:dyDescent="0.25">
      <c r="B7" s="2" t="s">
        <v>3</v>
      </c>
    </row>
    <row r="8" spans="2:2" x14ac:dyDescent="0.25">
      <c r="B8" s="2" t="s">
        <v>4</v>
      </c>
    </row>
    <row r="9" spans="2:2" ht="14.45" x14ac:dyDescent="0.3">
      <c r="B9" s="1" t="s">
        <v>5</v>
      </c>
    </row>
    <row r="10" spans="2:2" x14ac:dyDescent="0.25">
      <c r="B10" s="2" t="s">
        <v>6</v>
      </c>
    </row>
    <row r="11" spans="2:2" x14ac:dyDescent="0.25">
      <c r="B11" s="2" t="s">
        <v>7</v>
      </c>
    </row>
    <row r="12" spans="2:2" ht="14.45" x14ac:dyDescent="0.3">
      <c r="B12" s="1" t="s">
        <v>8</v>
      </c>
    </row>
    <row r="13" spans="2:2" x14ac:dyDescent="0.25">
      <c r="B13" s="2" t="s">
        <v>9</v>
      </c>
    </row>
    <row r="14" spans="2:2" x14ac:dyDescent="0.25">
      <c r="B14" s="2" t="s">
        <v>10</v>
      </c>
    </row>
    <row r="15" spans="2:2" x14ac:dyDescent="0.25">
      <c r="B15" s="1" t="s">
        <v>11</v>
      </c>
    </row>
    <row r="16" spans="2:2" ht="14.45" x14ac:dyDescent="0.3">
      <c r="B16" s="2" t="s">
        <v>12</v>
      </c>
    </row>
    <row r="17" spans="2:2" x14ac:dyDescent="0.25">
      <c r="B17" s="2" t="s">
        <v>13</v>
      </c>
    </row>
    <row r="18" spans="2:2" x14ac:dyDescent="0.25">
      <c r="B18" s="2" t="s">
        <v>14</v>
      </c>
    </row>
    <row r="19" spans="2:2" x14ac:dyDescent="0.25">
      <c r="B19" s="2" t="s">
        <v>15</v>
      </c>
    </row>
    <row r="20" spans="2:2" x14ac:dyDescent="0.25">
      <c r="B20" s="1" t="s">
        <v>16</v>
      </c>
    </row>
    <row r="21" spans="2:2" x14ac:dyDescent="0.25">
      <c r="B21" s="2" t="s">
        <v>17</v>
      </c>
    </row>
    <row r="22" spans="2:2" x14ac:dyDescent="0.25">
      <c r="B22" s="2" t="s">
        <v>18</v>
      </c>
    </row>
    <row r="23" spans="2:2" x14ac:dyDescent="0.25">
      <c r="B23" s="2" t="s">
        <v>19</v>
      </c>
    </row>
    <row r="24" spans="2:2" x14ac:dyDescent="0.25">
      <c r="B24" s="1" t="s">
        <v>20</v>
      </c>
    </row>
    <row r="25" spans="2:2" x14ac:dyDescent="0.25">
      <c r="B25" s="1" t="s">
        <v>21</v>
      </c>
    </row>
    <row r="26" spans="2:2" x14ac:dyDescent="0.25">
      <c r="B26" s="1" t="s">
        <v>22</v>
      </c>
    </row>
    <row r="27" spans="2:2" x14ac:dyDescent="0.25">
      <c r="B27" s="1" t="s">
        <v>23</v>
      </c>
    </row>
    <row r="28" spans="2:2" x14ac:dyDescent="0.25">
      <c r="B28" s="1" t="s">
        <v>24</v>
      </c>
    </row>
    <row r="29" spans="2:2" x14ac:dyDescent="0.25">
      <c r="B29" s="2" t="s">
        <v>25</v>
      </c>
    </row>
    <row r="30" spans="2:2" x14ac:dyDescent="0.25">
      <c r="B30" s="2" t="s">
        <v>26</v>
      </c>
    </row>
    <row r="31" spans="2:2" x14ac:dyDescent="0.25">
      <c r="B31" s="2" t="s">
        <v>27</v>
      </c>
    </row>
    <row r="32" spans="2:2" x14ac:dyDescent="0.25">
      <c r="B32" s="2" t="s">
        <v>28</v>
      </c>
    </row>
    <row r="33" spans="2:2" x14ac:dyDescent="0.25">
      <c r="B33" s="2" t="s">
        <v>29</v>
      </c>
    </row>
    <row r="34" spans="2:2" x14ac:dyDescent="0.25">
      <c r="B34" s="2" t="s">
        <v>30</v>
      </c>
    </row>
    <row r="35" spans="2:2" x14ac:dyDescent="0.25">
      <c r="B35" s="2" t="s">
        <v>29</v>
      </c>
    </row>
    <row r="36" spans="2:2" x14ac:dyDescent="0.25">
      <c r="B36" s="2" t="s">
        <v>31</v>
      </c>
    </row>
    <row r="37" spans="2:2" x14ac:dyDescent="0.25">
      <c r="B37" s="2" t="s">
        <v>32</v>
      </c>
    </row>
    <row r="38" spans="2:2" x14ac:dyDescent="0.25">
      <c r="B38" s="2" t="s">
        <v>33</v>
      </c>
    </row>
    <row r="39" spans="2:2" x14ac:dyDescent="0.25">
      <c r="B39" s="2" t="s">
        <v>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8"/>
  <sheetViews>
    <sheetView tabSelected="1" workbookViewId="0">
      <selection activeCell="O6" sqref="O6"/>
    </sheetView>
  </sheetViews>
  <sheetFormatPr defaultRowHeight="15" x14ac:dyDescent="0.25"/>
  <cols>
    <col min="3" max="3" width="32.28515625" customWidth="1"/>
    <col min="4" max="5" width="9.140625" customWidth="1"/>
  </cols>
  <sheetData>
    <row r="3" spans="2:10" x14ac:dyDescent="0.25">
      <c r="B3" s="34" t="s">
        <v>124</v>
      </c>
      <c r="C3" s="34"/>
      <c r="D3" s="34"/>
      <c r="E3" s="34"/>
      <c r="F3" s="34"/>
      <c r="G3" s="34"/>
      <c r="H3" s="34"/>
      <c r="I3" s="34"/>
      <c r="J3" s="34"/>
    </row>
    <row r="4" spans="2:10" x14ac:dyDescent="0.25">
      <c r="B4" s="34" t="s">
        <v>109</v>
      </c>
      <c r="C4" s="34"/>
      <c r="D4" s="34"/>
      <c r="E4" s="34"/>
      <c r="F4" s="34"/>
      <c r="G4" s="34"/>
      <c r="H4" s="34"/>
      <c r="I4" s="34"/>
      <c r="J4" s="34"/>
    </row>
    <row r="5" spans="2:10" x14ac:dyDescent="0.25">
      <c r="B5" s="31" t="s">
        <v>125</v>
      </c>
      <c r="C5" s="31"/>
      <c r="D5" s="31" t="s">
        <v>110</v>
      </c>
      <c r="E5" s="31"/>
      <c r="F5" s="31"/>
      <c r="G5" s="31"/>
      <c r="H5" s="31"/>
      <c r="I5" s="31"/>
      <c r="J5" s="31"/>
    </row>
    <row r="6" spans="2:10" x14ac:dyDescent="0.25">
      <c r="B6" s="31" t="s">
        <v>111</v>
      </c>
      <c r="C6" s="31"/>
      <c r="D6" s="11" t="s">
        <v>112</v>
      </c>
      <c r="E6" s="11"/>
      <c r="F6" s="12" t="s">
        <v>113</v>
      </c>
      <c r="G6" s="11"/>
      <c r="H6" s="11"/>
      <c r="I6" s="11"/>
    </row>
    <row r="7" spans="2:10" x14ac:dyDescent="0.25">
      <c r="B7" s="3"/>
      <c r="C7" s="19" t="s">
        <v>51</v>
      </c>
      <c r="D7" s="19"/>
      <c r="E7" s="19"/>
      <c r="F7" s="17"/>
      <c r="G7" s="17"/>
      <c r="H7" s="17"/>
      <c r="I7" s="17"/>
      <c r="J7" s="17"/>
    </row>
    <row r="8" spans="2:10" x14ac:dyDescent="0.25">
      <c r="B8" s="4"/>
      <c r="C8" s="5" t="s">
        <v>52</v>
      </c>
      <c r="D8" s="15" t="s">
        <v>114</v>
      </c>
      <c r="E8" s="19" t="s">
        <v>54</v>
      </c>
      <c r="F8" s="17"/>
      <c r="G8" s="17"/>
    </row>
    <row r="9" spans="2:10" x14ac:dyDescent="0.25">
      <c r="B9" s="6" t="s">
        <v>53</v>
      </c>
      <c r="C9" s="7"/>
      <c r="D9" s="7" t="s">
        <v>115</v>
      </c>
      <c r="E9" s="19" t="s">
        <v>116</v>
      </c>
    </row>
    <row r="10" spans="2:10" ht="14.45" x14ac:dyDescent="0.3">
      <c r="B10" s="8" t="s">
        <v>55</v>
      </c>
      <c r="C10" s="8" t="s">
        <v>56</v>
      </c>
      <c r="D10" s="8" t="s">
        <v>57</v>
      </c>
      <c r="E10" s="9" t="s">
        <v>117</v>
      </c>
    </row>
    <row r="11" spans="2:10" x14ac:dyDescent="0.25">
      <c r="B11" s="8" t="s">
        <v>58</v>
      </c>
      <c r="C11" s="20" t="s">
        <v>0</v>
      </c>
      <c r="D11" s="20" t="s">
        <v>48</v>
      </c>
      <c r="E11" s="21">
        <f>E12+E13+E14+E15</f>
        <v>0.187</v>
      </c>
    </row>
    <row r="12" spans="2:10" x14ac:dyDescent="0.25">
      <c r="B12" s="10" t="s">
        <v>59</v>
      </c>
      <c r="C12" s="22" t="s">
        <v>1</v>
      </c>
      <c r="D12" s="22" t="s">
        <v>48</v>
      </c>
      <c r="E12" s="23">
        <v>0</v>
      </c>
    </row>
    <row r="13" spans="2:10" x14ac:dyDescent="0.25">
      <c r="B13" s="10" t="s">
        <v>60</v>
      </c>
      <c r="C13" s="22" t="s">
        <v>2</v>
      </c>
      <c r="D13" s="22" t="s">
        <v>48</v>
      </c>
      <c r="E13" s="23">
        <v>0</v>
      </c>
    </row>
    <row r="14" spans="2:10" x14ac:dyDescent="0.25">
      <c r="B14" s="10" t="s">
        <v>61</v>
      </c>
      <c r="C14" s="22" t="s">
        <v>3</v>
      </c>
      <c r="D14" s="22" t="s">
        <v>48</v>
      </c>
      <c r="E14" s="29">
        <v>0.1</v>
      </c>
    </row>
    <row r="15" spans="2:10" x14ac:dyDescent="0.25">
      <c r="B15" s="10" t="s">
        <v>62</v>
      </c>
      <c r="C15" s="22" t="s">
        <v>4</v>
      </c>
      <c r="D15" s="22" t="s">
        <v>48</v>
      </c>
      <c r="E15" s="29">
        <v>8.6999999999999994E-2</v>
      </c>
    </row>
    <row r="16" spans="2:10" x14ac:dyDescent="0.25">
      <c r="B16" s="8" t="s">
        <v>63</v>
      </c>
      <c r="C16" s="20" t="s">
        <v>5</v>
      </c>
      <c r="D16" s="20" t="s">
        <v>48</v>
      </c>
      <c r="E16" s="21">
        <f>E17+E18</f>
        <v>1.06</v>
      </c>
    </row>
    <row r="17" spans="2:5" x14ac:dyDescent="0.25">
      <c r="B17" s="10" t="s">
        <v>64</v>
      </c>
      <c r="C17" s="22" t="s">
        <v>6</v>
      </c>
      <c r="D17" s="22" t="s">
        <v>48</v>
      </c>
      <c r="E17" s="23">
        <v>1.06</v>
      </c>
    </row>
    <row r="18" spans="2:5" x14ac:dyDescent="0.25">
      <c r="B18" s="10" t="s">
        <v>65</v>
      </c>
      <c r="C18" s="22" t="s">
        <v>7</v>
      </c>
      <c r="D18" s="22" t="s">
        <v>48</v>
      </c>
      <c r="E18" s="23">
        <v>0</v>
      </c>
    </row>
    <row r="19" spans="2:5" x14ac:dyDescent="0.25">
      <c r="B19" s="8" t="s">
        <v>66</v>
      </c>
      <c r="C19" s="20" t="s">
        <v>8</v>
      </c>
      <c r="D19" s="20" t="s">
        <v>48</v>
      </c>
      <c r="E19" s="21">
        <f>E20+E21</f>
        <v>1.1056999999999999</v>
      </c>
    </row>
    <row r="20" spans="2:5" x14ac:dyDescent="0.25">
      <c r="B20" s="10" t="s">
        <v>67</v>
      </c>
      <c r="C20" s="22" t="s">
        <v>9</v>
      </c>
      <c r="D20" s="22" t="s">
        <v>48</v>
      </c>
      <c r="E20" s="23">
        <v>0.92569999999999997</v>
      </c>
    </row>
    <row r="21" spans="2:5" x14ac:dyDescent="0.25">
      <c r="B21" s="10" t="s">
        <v>68</v>
      </c>
      <c r="C21" s="22" t="s">
        <v>10</v>
      </c>
      <c r="D21" s="22" t="s">
        <v>48</v>
      </c>
      <c r="E21" s="23">
        <v>0.18</v>
      </c>
    </row>
    <row r="22" spans="2:5" x14ac:dyDescent="0.25">
      <c r="B22" s="8" t="s">
        <v>69</v>
      </c>
      <c r="C22" s="20" t="s">
        <v>11</v>
      </c>
      <c r="D22" s="20" t="s">
        <v>48</v>
      </c>
      <c r="E22" s="21">
        <f>E23+E24+E25+E26</f>
        <v>0.75</v>
      </c>
    </row>
    <row r="23" spans="2:5" x14ac:dyDescent="0.25">
      <c r="B23" s="10" t="s">
        <v>70</v>
      </c>
      <c r="C23" s="22" t="s">
        <v>12</v>
      </c>
      <c r="D23" s="22" t="s">
        <v>48</v>
      </c>
      <c r="E23" s="23">
        <v>0</v>
      </c>
    </row>
    <row r="24" spans="2:5" x14ac:dyDescent="0.25">
      <c r="B24" s="10" t="s">
        <v>71</v>
      </c>
      <c r="C24" s="22" t="s">
        <v>13</v>
      </c>
      <c r="D24" s="22" t="s">
        <v>48</v>
      </c>
      <c r="E24" s="23">
        <v>0.3</v>
      </c>
    </row>
    <row r="25" spans="2:5" x14ac:dyDescent="0.25">
      <c r="B25" s="10" t="s">
        <v>72</v>
      </c>
      <c r="C25" s="22" t="s">
        <v>14</v>
      </c>
      <c r="D25" s="22" t="s">
        <v>48</v>
      </c>
      <c r="E25" s="23">
        <v>0</v>
      </c>
    </row>
    <row r="26" spans="2:5" x14ac:dyDescent="0.25">
      <c r="B26" s="10" t="s">
        <v>73</v>
      </c>
      <c r="C26" s="22" t="s">
        <v>15</v>
      </c>
      <c r="D26" s="22" t="s">
        <v>48</v>
      </c>
      <c r="E26" s="23">
        <v>0.45</v>
      </c>
    </row>
    <row r="27" spans="2:5" x14ac:dyDescent="0.25">
      <c r="B27" s="8" t="s">
        <v>74</v>
      </c>
      <c r="C27" s="20" t="s">
        <v>16</v>
      </c>
      <c r="D27" s="20" t="s">
        <v>48</v>
      </c>
      <c r="E27" s="21">
        <f>E28+E29+E30</f>
        <v>0.57499999999999996</v>
      </c>
    </row>
    <row r="28" spans="2:5" x14ac:dyDescent="0.25">
      <c r="B28" s="10" t="s">
        <v>75</v>
      </c>
      <c r="C28" s="22" t="s">
        <v>17</v>
      </c>
      <c r="D28" s="22" t="s">
        <v>48</v>
      </c>
      <c r="E28" s="23">
        <v>0</v>
      </c>
    </row>
    <row r="29" spans="2:5" x14ac:dyDescent="0.25">
      <c r="B29" s="10" t="s">
        <v>76</v>
      </c>
      <c r="C29" s="22" t="s">
        <v>18</v>
      </c>
      <c r="D29" s="22" t="s">
        <v>48</v>
      </c>
      <c r="E29" s="29">
        <v>0.56499999999999995</v>
      </c>
    </row>
    <row r="30" spans="2:5" x14ac:dyDescent="0.25">
      <c r="B30" s="10" t="s">
        <v>77</v>
      </c>
      <c r="C30" s="22" t="s">
        <v>19</v>
      </c>
      <c r="D30" s="22" t="s">
        <v>48</v>
      </c>
      <c r="E30" s="23">
        <v>0.01</v>
      </c>
    </row>
    <row r="31" spans="2:5" x14ac:dyDescent="0.25">
      <c r="B31" s="8" t="s">
        <v>78</v>
      </c>
      <c r="C31" s="20" t="s">
        <v>20</v>
      </c>
      <c r="D31" s="20" t="s">
        <v>48</v>
      </c>
      <c r="E31" s="21">
        <v>0.16500000000000001</v>
      </c>
    </row>
    <row r="32" spans="2:5" x14ac:dyDescent="0.25">
      <c r="B32" s="8" t="s">
        <v>79</v>
      </c>
      <c r="C32" s="20" t="s">
        <v>21</v>
      </c>
      <c r="D32" s="20" t="s">
        <v>48</v>
      </c>
      <c r="E32" s="21">
        <v>0</v>
      </c>
    </row>
    <row r="33" spans="2:10" x14ac:dyDescent="0.25">
      <c r="B33" s="8" t="s">
        <v>80</v>
      </c>
      <c r="C33" s="20" t="s">
        <v>22</v>
      </c>
      <c r="D33" s="20" t="s">
        <v>48</v>
      </c>
      <c r="E33" s="21">
        <v>0</v>
      </c>
    </row>
    <row r="34" spans="2:10" x14ac:dyDescent="0.25">
      <c r="B34" s="8" t="s">
        <v>81</v>
      </c>
      <c r="C34" s="20" t="s">
        <v>23</v>
      </c>
      <c r="D34" s="20" t="s">
        <v>48</v>
      </c>
      <c r="E34" s="21">
        <v>0</v>
      </c>
    </row>
    <row r="35" spans="2:10" x14ac:dyDescent="0.25">
      <c r="B35" s="8" t="s">
        <v>82</v>
      </c>
      <c r="C35" s="20" t="s">
        <v>24</v>
      </c>
      <c r="D35" s="20" t="s">
        <v>48</v>
      </c>
      <c r="E35" s="21">
        <f>E11+E16+E19+E22+E27+E31+E32+E33+E34</f>
        <v>3.8426999999999998</v>
      </c>
    </row>
    <row r="36" spans="2:10" x14ac:dyDescent="0.25">
      <c r="B36" s="10" t="s">
        <v>83</v>
      </c>
      <c r="C36" s="22" t="s">
        <v>25</v>
      </c>
      <c r="D36" s="22" t="s">
        <v>48</v>
      </c>
      <c r="E36" s="24">
        <v>236</v>
      </c>
    </row>
    <row r="37" spans="2:10" x14ac:dyDescent="0.25">
      <c r="B37" s="10" t="s">
        <v>84</v>
      </c>
      <c r="C37" s="22" t="s">
        <v>26</v>
      </c>
      <c r="D37" s="22" t="s">
        <v>48</v>
      </c>
      <c r="E37" s="24">
        <v>0</v>
      </c>
    </row>
    <row r="38" spans="2:10" x14ac:dyDescent="0.25">
      <c r="B38" s="10" t="s">
        <v>85</v>
      </c>
      <c r="C38" s="22" t="s">
        <v>27</v>
      </c>
      <c r="D38" s="22" t="s">
        <v>118</v>
      </c>
      <c r="E38" s="25">
        <v>3</v>
      </c>
    </row>
    <row r="39" spans="2:10" x14ac:dyDescent="0.25">
      <c r="B39" s="10" t="s">
        <v>86</v>
      </c>
      <c r="C39" s="22" t="s">
        <v>28</v>
      </c>
      <c r="D39" s="22" t="s">
        <v>50</v>
      </c>
      <c r="E39" s="26"/>
    </row>
    <row r="40" spans="2:10" x14ac:dyDescent="0.25">
      <c r="B40" s="10" t="s">
        <v>87</v>
      </c>
      <c r="C40" s="22" t="s">
        <v>29</v>
      </c>
      <c r="D40" s="22" t="s">
        <v>50</v>
      </c>
      <c r="E40" s="26"/>
    </row>
    <row r="41" spans="2:10" x14ac:dyDescent="0.25">
      <c r="B41" s="10" t="s">
        <v>88</v>
      </c>
      <c r="C41" s="22" t="s">
        <v>30</v>
      </c>
      <c r="D41" s="22" t="s">
        <v>50</v>
      </c>
      <c r="E41" s="23">
        <v>0.14699999999999999</v>
      </c>
    </row>
    <row r="42" spans="2:10" x14ac:dyDescent="0.25">
      <c r="B42" s="10" t="s">
        <v>89</v>
      </c>
      <c r="C42" s="22" t="s">
        <v>29</v>
      </c>
      <c r="D42" s="22" t="s">
        <v>50</v>
      </c>
      <c r="E42" s="23">
        <v>0.14699999999999999</v>
      </c>
    </row>
    <row r="43" spans="2:10" x14ac:dyDescent="0.25">
      <c r="B43" s="10" t="s">
        <v>90</v>
      </c>
      <c r="C43" s="22" t="s">
        <v>31</v>
      </c>
      <c r="D43" s="22" t="s">
        <v>50</v>
      </c>
      <c r="E43" s="23">
        <v>0</v>
      </c>
    </row>
    <row r="44" spans="2:10" x14ac:dyDescent="0.25">
      <c r="B44" s="10" t="s">
        <v>91</v>
      </c>
      <c r="C44" s="22" t="s">
        <v>32</v>
      </c>
      <c r="D44" s="22" t="s">
        <v>50</v>
      </c>
      <c r="E44" s="23">
        <v>0.25</v>
      </c>
    </row>
    <row r="45" spans="2:10" x14ac:dyDescent="0.25">
      <c r="B45" s="10" t="s">
        <v>92</v>
      </c>
      <c r="C45" s="22" t="s">
        <v>33</v>
      </c>
      <c r="D45" s="22" t="s">
        <v>50</v>
      </c>
      <c r="E45" s="23"/>
    </row>
    <row r="46" spans="2:10" x14ac:dyDescent="0.25">
      <c r="B46" s="13" t="s">
        <v>93</v>
      </c>
      <c r="C46" s="22" t="s">
        <v>34</v>
      </c>
      <c r="D46" s="22" t="s">
        <v>50</v>
      </c>
      <c r="E46" s="23">
        <v>0</v>
      </c>
    </row>
    <row r="47" spans="2:10" ht="14.45" x14ac:dyDescent="0.3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5.75" thickBot="1" x14ac:dyDescent="0.3">
      <c r="B48" s="11"/>
      <c r="C48" s="11"/>
      <c r="D48" s="11"/>
      <c r="E48" s="12" t="s">
        <v>94</v>
      </c>
      <c r="F48" s="11"/>
      <c r="G48" s="11"/>
      <c r="H48" s="11"/>
      <c r="I48" s="11"/>
    </row>
    <row r="49" spans="2:10" ht="15.75" thickBot="1" x14ac:dyDescent="0.3">
      <c r="B49" s="3"/>
      <c r="C49" s="30" t="s">
        <v>122</v>
      </c>
      <c r="D49" s="18"/>
      <c r="E49" s="19"/>
      <c r="F49" s="17"/>
      <c r="G49" s="17"/>
      <c r="H49" s="17"/>
      <c r="I49" s="17"/>
      <c r="J49" s="17"/>
    </row>
    <row r="50" spans="2:10" x14ac:dyDescent="0.25">
      <c r="B50" s="4"/>
      <c r="C50" s="4" t="s">
        <v>95</v>
      </c>
      <c r="D50" s="4" t="s">
        <v>114</v>
      </c>
      <c r="E50" s="19" t="s">
        <v>54</v>
      </c>
      <c r="F50" s="17"/>
      <c r="G50" s="17"/>
    </row>
    <row r="51" spans="2:10" x14ac:dyDescent="0.25">
      <c r="B51" s="6" t="s">
        <v>53</v>
      </c>
      <c r="C51" s="7"/>
      <c r="D51" s="7" t="s">
        <v>115</v>
      </c>
      <c r="E51" s="19" t="s">
        <v>116</v>
      </c>
    </row>
    <row r="52" spans="2:10" ht="14.45" x14ac:dyDescent="0.3">
      <c r="B52" s="8" t="s">
        <v>55</v>
      </c>
      <c r="C52" s="8" t="s">
        <v>56</v>
      </c>
      <c r="D52" s="8" t="s">
        <v>57</v>
      </c>
      <c r="E52" s="9" t="s">
        <v>117</v>
      </c>
    </row>
    <row r="53" spans="2:10" x14ac:dyDescent="0.25">
      <c r="B53" s="10" t="s">
        <v>96</v>
      </c>
      <c r="C53" s="22" t="s">
        <v>35</v>
      </c>
      <c r="D53" s="22" t="s">
        <v>47</v>
      </c>
      <c r="E53" s="24">
        <f>E54/E41</f>
        <v>26.140816326530611</v>
      </c>
    </row>
    <row r="54" spans="2:10" x14ac:dyDescent="0.25">
      <c r="B54" s="10" t="s">
        <v>97</v>
      </c>
      <c r="C54" s="22" t="s">
        <v>36</v>
      </c>
      <c r="D54" s="22" t="s">
        <v>48</v>
      </c>
      <c r="E54" s="23">
        <f>E35</f>
        <v>3.8426999999999998</v>
      </c>
    </row>
    <row r="55" spans="2:10" x14ac:dyDescent="0.25">
      <c r="B55" s="10" t="s">
        <v>98</v>
      </c>
      <c r="C55" s="22" t="s">
        <v>37</v>
      </c>
      <c r="D55" s="22" t="s">
        <v>48</v>
      </c>
      <c r="E55" s="23">
        <v>0.03</v>
      </c>
    </row>
    <row r="56" spans="2:10" x14ac:dyDescent="0.25">
      <c r="B56" s="10" t="s">
        <v>99</v>
      </c>
      <c r="C56" s="22" t="s">
        <v>38</v>
      </c>
      <c r="D56" s="22" t="s">
        <v>49</v>
      </c>
      <c r="E56" s="24">
        <v>0</v>
      </c>
    </row>
    <row r="57" spans="2:10" x14ac:dyDescent="0.25">
      <c r="B57" s="10" t="s">
        <v>100</v>
      </c>
      <c r="C57" s="22" t="s">
        <v>39</v>
      </c>
      <c r="D57" s="22" t="s">
        <v>48</v>
      </c>
      <c r="E57" s="23">
        <v>2.5000000000000001E-2</v>
      </c>
    </row>
    <row r="58" spans="2:10" x14ac:dyDescent="0.25">
      <c r="B58" s="10" t="s">
        <v>101</v>
      </c>
      <c r="C58" s="22" t="s">
        <v>40</v>
      </c>
      <c r="D58" s="22" t="s">
        <v>48</v>
      </c>
      <c r="E58" s="23">
        <f>E54+E55</f>
        <v>3.8726999999999996</v>
      </c>
    </row>
    <row r="59" spans="2:10" x14ac:dyDescent="0.25">
      <c r="B59" s="10" t="s">
        <v>102</v>
      </c>
      <c r="C59" s="22" t="s">
        <v>41</v>
      </c>
      <c r="D59" s="22" t="s">
        <v>50</v>
      </c>
      <c r="E59" s="23">
        <v>0.14699999999999999</v>
      </c>
    </row>
    <row r="60" spans="2:10" x14ac:dyDescent="0.25">
      <c r="B60" s="10" t="s">
        <v>103</v>
      </c>
      <c r="C60" s="22" t="s">
        <v>42</v>
      </c>
      <c r="D60" s="22" t="s">
        <v>47</v>
      </c>
      <c r="E60" s="24">
        <f>E58/E59</f>
        <v>26.344897959183672</v>
      </c>
    </row>
    <row r="61" spans="2:10" x14ac:dyDescent="0.25">
      <c r="B61" s="10" t="s">
        <v>104</v>
      </c>
      <c r="C61" s="22" t="s">
        <v>43</v>
      </c>
      <c r="D61" s="22" t="s">
        <v>47</v>
      </c>
      <c r="E61" s="27">
        <f>E60*1.15</f>
        <v>30.29663265306122</v>
      </c>
    </row>
    <row r="62" spans="2:10" x14ac:dyDescent="0.25">
      <c r="B62" s="14"/>
      <c r="C62" s="22"/>
      <c r="D62" s="22"/>
      <c r="E62" s="28" t="s">
        <v>119</v>
      </c>
    </row>
    <row r="63" spans="2:10" x14ac:dyDescent="0.25">
      <c r="B63" s="10" t="s">
        <v>105</v>
      </c>
      <c r="C63" s="22" t="s">
        <v>44</v>
      </c>
      <c r="D63" s="22" t="s">
        <v>48</v>
      </c>
      <c r="E63" s="23">
        <v>0</v>
      </c>
    </row>
    <row r="64" spans="2:10" x14ac:dyDescent="0.25">
      <c r="B64" s="14"/>
      <c r="C64" s="22" t="s">
        <v>45</v>
      </c>
      <c r="D64" s="22" t="s">
        <v>48</v>
      </c>
      <c r="E64" s="26"/>
    </row>
    <row r="65" spans="2:10" x14ac:dyDescent="0.25">
      <c r="B65" s="14"/>
      <c r="C65" s="22" t="s">
        <v>46</v>
      </c>
      <c r="D65" s="22" t="s">
        <v>48</v>
      </c>
      <c r="E65" s="23">
        <v>0</v>
      </c>
      <c r="F65" s="16"/>
      <c r="G65" s="16"/>
      <c r="H65" s="16"/>
    </row>
    <row r="66" spans="2:10" x14ac:dyDescent="0.25">
      <c r="B66" s="32" t="s">
        <v>106</v>
      </c>
      <c r="C66" s="32"/>
      <c r="D66" s="32"/>
      <c r="E66" s="32"/>
      <c r="F66" s="33"/>
      <c r="G66" s="33" t="s">
        <v>123</v>
      </c>
      <c r="H66" s="33"/>
      <c r="I66" s="33"/>
      <c r="J66" s="33"/>
    </row>
    <row r="67" spans="2:10" x14ac:dyDescent="0.25">
      <c r="B67" s="31" t="s">
        <v>107</v>
      </c>
      <c r="C67" s="31"/>
      <c r="D67" s="31"/>
      <c r="E67" s="31"/>
      <c r="F67" s="31"/>
      <c r="G67" s="31" t="s">
        <v>108</v>
      </c>
      <c r="H67" s="31"/>
      <c r="I67" s="31"/>
      <c r="J67" s="31"/>
    </row>
    <row r="68" spans="2:10" x14ac:dyDescent="0.25">
      <c r="B68" s="31" t="s">
        <v>121</v>
      </c>
      <c r="C68" s="31"/>
      <c r="D68" s="31"/>
      <c r="E68" s="31"/>
      <c r="F68" s="31"/>
      <c r="G68" s="31" t="s">
        <v>120</v>
      </c>
      <c r="H68" s="31"/>
      <c r="I68" s="31"/>
      <c r="J68" s="31"/>
    </row>
  </sheetData>
  <mergeCells count="11">
    <mergeCell ref="B3:J3"/>
    <mergeCell ref="B4:J4"/>
    <mergeCell ref="B5:C5"/>
    <mergeCell ref="D5:J5"/>
    <mergeCell ref="B6:C6"/>
    <mergeCell ref="B67:F67"/>
    <mergeCell ref="G67:J67"/>
    <mergeCell ref="B68:F68"/>
    <mergeCell ref="G68:J68"/>
    <mergeCell ref="B66:F66"/>
    <mergeCell ref="G66:J6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Hanák</dc:creator>
  <cp:lastModifiedBy>Zdeen</cp:lastModifiedBy>
  <dcterms:created xsi:type="dcterms:W3CDTF">2018-12-03T07:01:35Z</dcterms:created>
  <dcterms:modified xsi:type="dcterms:W3CDTF">2019-11-12T17:17:31Z</dcterms:modified>
</cp:coreProperties>
</file>